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G:\大口\ホームページ\"/>
    </mc:Choice>
  </mc:AlternateContent>
  <workbookProtection workbookAlgorithmName="SHA-512" workbookHashValue="JcuitFLJ9R1h6J8A3y9SCYm56tGOLrLD0Ljwyh/0XgbbK1pX0HNH57PcaBAge13fiJfuc46tKhUQngazwGJfOw==" workbookSaltValue="VeUTqhSntY6qY8gmf5ZuoA==" workbookSpinCount="100000" lockStructure="1"/>
  <bookViews>
    <workbookView xWindow="0" yWindow="0" windowWidth="19200" windowHeight="10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<sst xmlns="http://schemas.openxmlformats.org/spreadsheetml/2006/main" count="220" uniqueCount="108">
  <si>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</si>
  <si>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</si>
  <si>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</si>
  <si>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</si>
  <si>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</si>
  <si>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</si>
  <si>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</si>
  <si>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</si>
  <si>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</si>
  <si>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</si>
  <si>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</si>
  <si>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</si>
  <si>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</si>
  <si>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</si>
  <si>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</si>
  <si>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</si>
  <si>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</si>
  <si>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</si>
  <si>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</si>
  <si>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</si>
  <si>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</si>
  <si>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</si>
  <si>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</si>
  <si>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</si>
  <si>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</si>
  <si>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</si>
  <si>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</si>
  <si>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</si>
  <si>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</si>
  <si>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</si>
  <si>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</si>
  <si>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</si>
  <si>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</si>
  <si>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</si>
  <si>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</si>
  <si>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</si>
  <si>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</si>
  <si>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</si>
  <si>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</si>
  <si>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</si>
  <si>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</si>
  <si>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</si>
  <si>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</si>
  <si>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</si>
  <si>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</si>
  <si>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</si>
  <si>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</si>
  <si>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</si>
  <si>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</si>
  <si>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</si>
  <si>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</si>
  <si>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</si>
  <si>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</si>
  <si>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</si>
  <si>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</si>
  <si>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</si>
  <si>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</si>
  <si>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</si>
  <si>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</si>
  <si>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</si>
  <si>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</si>
  <si>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</si>
  <si>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</si>
  <si>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</si>
  <si>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</si>
  <si>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</si>
  <si>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</si>
  <si>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</si>
  <si>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</si>
  <si>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</si>
  <si>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</si>
  <si>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</si>
  <si>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</si>
  <si>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</si>
  <si>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</si>
  <si>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</si>
  <si>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</si>
  <si>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</si>
  <si>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</si>
  <si>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</si>
  <si>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</si>
  <si>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</si>
  <si>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</si>
  <si>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</si>
  <si>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</si>
  <si>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</si>
  <si>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</si>
  <si>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</si>
  <si>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</si>
  <si>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</si>
  <si>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</si>
  <si>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</si>
  <si>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</si>
  <si>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大和高田市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</si>
  <si>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</si>
  <si>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</si>
  <si>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</si>
  <si>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</si>
  <si>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</si>
  <si>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</si>
  <si>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</si>
  <si>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</si>
  <si>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</si>
  <si>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</si>
  <si>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</si>
  <si>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管路経年化率が高い本市の課題として、災害時のライフラインでもある水を今後も安定して供給していくために、適宜更新事業を行い、管路の老朽化対策や耐震化率の向上を図っていく必要がある。
管路更新事業の促進は、管路の経年化に伴う漏水を防ぎ、給水収益の増加につながる一方、設備投資をすることは減価償却費、企業債の借入れによる支払利息の増加にもつながるため、健全的かつ効率的な運営を行っていくためには、アセットマネジメントを活用し計画的に進めていく必要がある。
経営状況は良好であるといえるが、給水収益が減少傾向にある中、営業体制の見直しなど費用削減にも努めなければならない。
健全な財政状況の維持や施設の更新事業を進め、事業の安定した継続のためにも事業の合理化・効率化に積極的に取り組みたい。
</t>
    <phoneticPr fontId="4"/>
  </si>
  <si>
    <t>①経常収支比率については、例年100％以上で推移しており、経営は安定している。
②累積欠損金比率については、欠損金が発生しておらず、0％となっている。
③流動比率については、類似団体と比較して数値的に劣っているものの、300％を超えており短期的な支払い能力は十分にあると考えられる。
④企業債残高対給水収益比率は、平均を大きく下回っており、今後、経営状況により、適切な投資規模となるよう検討が必要である。
⑤料金回収率については、例年100％以上で推移しており、現段階では水道の供給に係る費用を料金収入で確保できている。
⑥給水原価については、類似団体と比較すると高水準となっている。その要因として、本市は県営水道からの受水に100％依存しており、総費用の約6割を占める受水費用の影響を大きく受けるためで、今後、有収率の向上により給水原価の低減を図ることが必要である。
⑦施設利用率については、人口減少に伴う総配水量の減少により、低下傾向にある。今後、広域化や施設の共同利用など検討して、適正規模を目指す必要がある。
⑧有収率については、配水管布設替工事、漏水調査に取り組みにより過去5年間92％以上を維持できているが、更なる収益の向上に努めたい。</t>
    <phoneticPr fontId="4"/>
  </si>
  <si>
    <t>①有形固定資産減価償却率については、平均を下回っているが、年々上昇傾向にあるため、老朽化した施設の更新等の検討が必要がある。
②管路経年化率については、本市の管路は法定耐用年数（40年）を超えたものが多数あり老朽化が進んでいる。なお平成27年度から、石綿管だけでなく、法定耐用年数を超えたすべての管路が算定対象となったため、数値が高くなっている。
③管路更新率については、老朽管の更新事業に計画的に取り組んでいることから、平均値より高い更新率をマークしているが、すべての管路を更新するには50年以上要するため、高い更新率を維持していくことが必要となる。なお、管路経年化率同様に、平成27年度から算出方法を、石綿管のみの更新延長から、すべての管路の更新延長に改めたため高い数値となっている。</t>
    <rPh sb="21" eb="22">
      <t>シタ</t>
    </rPh>
    <rPh sb="22" eb="23">
      <t>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</si>
</sst>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0.64</c:v>
                </c:pt>
                <c:pt idx="1">
                  <c:v>1.96</c:v>
                </c:pt>
                <c:pt idx="2">
                  <c:v>2.0299999999999998</c:v>
                </c:pt>
                <c:pt idx="3">
                  <c:v>1.73</c:v>
                </c:pt>
                <c:pt idx="4">
                  <c:v>1.78</c:v>
                </c:pt>
              </c:numCache>
            </c:numRef>
          </c:val>
          <c:extLst>
            <c:ext xmlns:c16="http://schemas.microsoft.com/office/drawing/2014/chart" uri="{C3380CC4-5D6E-409C-BE32-E72D297353CC}">
              <c16:uniqueId val="{00000000-1966-4B9F-AEE2-508EC026DE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1966-4B9F-AEE2-508EC026DE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51.32</c:v>
                </c:pt>
                <c:pt idx="1">
                  <c:v>50.94</c:v>
                </c:pt>
                <c:pt idx="2">
                  <c:v>50.74</c:v>
                </c:pt>
                <c:pt idx="3">
                  <c:v>50.1</c:v>
                </c:pt>
                <c:pt idx="4">
                  <c:v>49.58</c:v>
                </c:pt>
              </c:numCache>
            </c:numRef>
          </c:val>
          <c:extLst>
            <c:ext xmlns:c16="http://schemas.microsoft.com/office/drawing/2014/chart" uri="{C3380CC4-5D6E-409C-BE32-E72D297353CC}">
              <c16:uniqueId val="{00000000-3D51-4F4D-996F-A87C3C43F0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3D51-4F4D-996F-A87C3C43F0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92.42</c:v>
                </c:pt>
                <c:pt idx="1">
                  <c:v>92.06</c:v>
                </c:pt>
                <c:pt idx="2">
                  <c:v>92.48</c:v>
                </c:pt>
                <c:pt idx="3">
                  <c:v>92.71</c:v>
                </c:pt>
                <c:pt idx="4">
                  <c:v>92.2</c:v>
                </c:pt>
              </c:numCache>
            </c:numRef>
          </c:val>
          <c:extLst>
            <c:ext xmlns:c16="http://schemas.microsoft.com/office/drawing/2014/chart" uri="{C3380CC4-5D6E-409C-BE32-E72D297353CC}">
              <c16:uniqueId val="{00000000-E692-44CD-8A58-0C9E56060CE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E692-44CD-8A58-0C9E56060CE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c:v>
                </c:pt>
                <c:pt idx="1">
                  <c:v>112.5</c:v>
                </c:pt>
                <c:pt idx="2">
                  <c:v>116.57</c:v>
                </c:pt>
                <c:pt idx="3">
                  <c:v>115.28</c:v>
                </c:pt>
                <c:pt idx="4">
                  <c:v>115.4</c:v>
                </c:pt>
              </c:numCache>
            </c:numRef>
          </c:val>
          <c:extLst>
            <c:ext xmlns:c16="http://schemas.microsoft.com/office/drawing/2014/chart" uri="{C3380CC4-5D6E-409C-BE32-E72D297353CC}">
              <c16:uniqueId val="{00000000-3094-4EF5-9D8F-18717D35AF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3094-4EF5-9D8F-18717D35AF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40.6</c:v>
                </c:pt>
                <c:pt idx="1">
                  <c:v>40.28</c:v>
                </c:pt>
                <c:pt idx="2">
                  <c:v>40.380000000000003</c:v>
                </c:pt>
                <c:pt idx="3">
                  <c:v>41.01</c:v>
                </c:pt>
                <c:pt idx="4">
                  <c:v>41.85</c:v>
                </c:pt>
              </c:numCache>
            </c:numRef>
          </c:val>
          <c:extLst>
            <c:ext xmlns:c16="http://schemas.microsoft.com/office/drawing/2014/chart" uri="{C3380CC4-5D6E-409C-BE32-E72D297353CC}">
              <c16:uniqueId val="{00000000-9B94-4F54-BAFC-29E08B33E4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9B94-4F54-BAFC-29E08B33E4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1.26</c:v>
                </c:pt>
                <c:pt idx="1">
                  <c:v>18.53</c:v>
                </c:pt>
                <c:pt idx="2">
                  <c:v>17.39</c:v>
                </c:pt>
                <c:pt idx="3">
                  <c:v>18.55</c:v>
                </c:pt>
                <c:pt idx="4">
                  <c:v>18.45</c:v>
                </c:pt>
              </c:numCache>
            </c:numRef>
          </c:val>
          <c:extLst>
            <c:ext xmlns:c16="http://schemas.microsoft.com/office/drawing/2014/chart" uri="{C3380CC4-5D6E-409C-BE32-E72D297353CC}">
              <c16:uniqueId val="{00000000-C5D5-4A02-AF63-4E8FB5429B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C5D5-4A02-AF63-4E8FB5429B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C0-4D0F-8284-0F7C33DB92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3CC0-4D0F-8284-0F7C33DB92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202.67</c:v>
                </c:pt>
                <c:pt idx="1">
                  <c:v>198.88</c:v>
                </c:pt>
                <c:pt idx="2">
                  <c:v>237.61</c:v>
                </c:pt>
                <c:pt idx="3">
                  <c:v>236.98</c:v>
                </c:pt>
                <c:pt idx="4">
                  <c:v>334.16</c:v>
                </c:pt>
              </c:numCache>
            </c:numRef>
          </c:val>
          <c:extLst>
            <c:ext xmlns:c16="http://schemas.microsoft.com/office/drawing/2014/chart" uri="{C3380CC4-5D6E-409C-BE32-E72D297353CC}">
              <c16:uniqueId val="{00000000-0FB8-4927-BAEA-3AEAEC58DDE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FB8-4927-BAEA-3AEAEC58DDE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130.96</c:v>
                </c:pt>
                <c:pt idx="1">
                  <c:v>127.07</c:v>
                </c:pt>
                <c:pt idx="2">
                  <c:v>131.4</c:v>
                </c:pt>
                <c:pt idx="3">
                  <c:v>130.58000000000001</c:v>
                </c:pt>
                <c:pt idx="4">
                  <c:v>131.34</c:v>
                </c:pt>
              </c:numCache>
            </c:numRef>
          </c:val>
          <c:extLst>
            <c:ext xmlns:c16="http://schemas.microsoft.com/office/drawing/2014/chart" uri="{C3380CC4-5D6E-409C-BE32-E72D297353CC}">
              <c16:uniqueId val="{00000000-C758-46F0-9807-6389F5259B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C758-46F0-9807-6389F5259B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108.71</c:v>
                </c:pt>
                <c:pt idx="1">
                  <c:v>108.48</c:v>
                </c:pt>
                <c:pt idx="2">
                  <c:v>111.73</c:v>
                </c:pt>
                <c:pt idx="3">
                  <c:v>110.53</c:v>
                </c:pt>
                <c:pt idx="4">
                  <c:v>110.59</c:v>
                </c:pt>
              </c:numCache>
            </c:numRef>
          </c:val>
          <c:extLst>
            <c:ext xmlns:c16="http://schemas.microsoft.com/office/drawing/2014/chart" uri="{C3380CC4-5D6E-409C-BE32-E72D297353CC}">
              <c16:uniqueId val="{00000000-7BCC-4F72-9571-D65859C2AC7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7BCC-4F72-9571-D65859C2AC7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224.22</c:v>
                </c:pt>
                <c:pt idx="1">
                  <c:v>224.5</c:v>
                </c:pt>
                <c:pt idx="2">
                  <c:v>218.54</c:v>
                </c:pt>
                <c:pt idx="3">
                  <c:v>221.09</c:v>
                </c:pt>
                <c:pt idx="4">
                  <c:v>221.53</c:v>
                </c:pt>
              </c:numCache>
            </c:numRef>
          </c:val>
          <c:extLst>
            <c:ext xmlns:c16="http://schemas.microsoft.com/office/drawing/2014/chart" uri="{C3380CC4-5D6E-409C-BE32-E72D297353CC}">
              <c16:uniqueId val="{00000000-FC14-4E7D-B7B3-894D72E313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FC14-4E7D-B7B3-894D72E313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7" zoomScaleNormal="100" workbookViewId="0">
      <selection activeCell="BL87" sqref="BL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奈良県　大和高田市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65205</v>
      </c>
      <c r="AM8" s="60"/>
      <c r="AN8" s="60"/>
      <c r="AO8" s="60"/>
      <c r="AP8" s="60"/>
      <c r="AQ8" s="60"/>
      <c r="AR8" s="60"/>
      <c r="AS8" s="60"/>
      <c r="AT8" s="51">
        <f>データ!$S$6</f>
        <v>16.48</v>
      </c>
      <c r="AU8" s="52"/>
      <c r="AV8" s="52"/>
      <c r="AW8" s="52"/>
      <c r="AX8" s="52"/>
      <c r="AY8" s="52"/>
      <c r="AZ8" s="52"/>
      <c r="BA8" s="52"/>
      <c r="BB8" s="53">
        <f>データ!$T$6</f>
        <v>3956.61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71.459999999999994</v>
      </c>
      <c r="J10" s="52"/>
      <c r="K10" s="52"/>
      <c r="L10" s="52"/>
      <c r="M10" s="52"/>
      <c r="N10" s="52"/>
      <c r="O10" s="63"/>
      <c r="P10" s="53">
        <f>データ!$P$6</f>
        <v>100</v>
      </c>
      <c r="Q10" s="53"/>
      <c r="R10" s="53"/>
      <c r="S10" s="53"/>
      <c r="T10" s="53"/>
      <c r="U10" s="53"/>
      <c r="V10" s="53"/>
      <c r="W10" s="60">
        <f>データ!$Q$6</f>
        <v>4363</v>
      </c>
      <c r="X10" s="60"/>
      <c r="Y10" s="60"/>
      <c r="Z10" s="60"/>
      <c r="AA10" s="60"/>
      <c r="AB10" s="60"/>
      <c r="AC10" s="60"/>
      <c r="AD10" s="2"/>
      <c r="AE10" s="2"/>
      <c r="AF10" s="2"/>
      <c r="AG10" s="2"/>
      <c r="AH10" s="4"/>
      <c r="AI10" s="4"/>
      <c r="AJ10" s="4"/>
      <c r="AK10" s="4"/>
      <c r="AL10" s="60">
        <f>データ!$U$6</f>
        <v>64966</v>
      </c>
      <c r="AM10" s="60"/>
      <c r="AN10" s="60"/>
      <c r="AO10" s="60"/>
      <c r="AP10" s="60"/>
      <c r="AQ10" s="60"/>
      <c r="AR10" s="60"/>
      <c r="AS10" s="60"/>
      <c r="AT10" s="51">
        <f>データ!$V$6</f>
        <v>16.489999999999998</v>
      </c>
      <c r="AU10" s="52"/>
      <c r="AV10" s="52"/>
      <c r="AW10" s="52"/>
      <c r="AX10" s="52"/>
      <c r="AY10" s="52"/>
      <c r="AZ10" s="52"/>
      <c r="BA10" s="52"/>
      <c r="BB10" s="53">
        <f>データ!$W$6</f>
        <v>3939.72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xmPXZkRndpLd8+gFT8xo8/VcECUkL6Mbb1CJ+HaWj5ib9MEQxi9eyDNMfh5aXIe3TdQNEjzyYv9HwCQWtfWiA==" saltValue="wvcC6OdPPLbT6GLW1iV9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292028</v>
      </c>
      <c r="D6" s="34">
        <f t="shared" si="3"/>
        <v>46</v>
      </c>
      <c r="E6" s="34">
        <f t="shared" si="3"/>
        <v>1</v>
      </c>
      <c r="F6" s="34">
        <f t="shared" si="3"/>
        <v>0</v>
      </c>
      <c r="G6" s="34">
        <f t="shared" si="3"/>
        <v>1</v>
      </c>
      <c r="H6" s="34" t="str">
        <f t="shared" si="3"/>
        <v>奈良県　大和高田市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71.459999999999994</v>
      </c>
      <c r="P6" s="35">
        <f t="shared" si="3"/>
        <v>100</v>
      </c>
      <c r="Q6" s="35">
        <f t="shared" si="3"/>
        <v>4363</v>
      </c>
      <c r="R6" s="35">
        <f t="shared" si="3"/>
        <v>65205</v>
      </c>
      <c r="S6" s="35">
        <f t="shared" si="3"/>
        <v>16.48</v>
      </c>
      <c r="T6" s="35">
        <f t="shared" si="3"/>
        <v>3956.61</v>
      </c>
      <c r="U6" s="35">
        <f t="shared" si="3"/>
        <v>64966</v>
      </c>
      <c r="V6" s="35">
        <f t="shared" si="3"/>
        <v>16.489999999999998</v>
      </c>
      <c r="W6" s="35">
        <f t="shared" si="3"/>
        <v>3939.72</v>
      </c>
      <c r="X6" s="36">
        <f>IF(X7="",NA(),X7)</f>
        <v>112</v>
      </c>
      <c r="Y6" s="36">
        <f t="shared" ref="Y6:AG6" si="4">IF(Y7="",NA(),Y7)</f>
        <v>112.5</v>
      </c>
      <c r="Z6" s="36">
        <f t="shared" si="4"/>
        <v>116.57</v>
      </c>
      <c r="AA6" s="36">
        <f t="shared" si="4"/>
        <v>115.28</v>
      </c>
      <c r="AB6" s="36">
        <f t="shared" si="4"/>
        <v>115.4</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202.67</v>
      </c>
      <c r="AU6" s="36">
        <f t="shared" ref="AU6:BC6" si="6">IF(AU7="",NA(),AU7)</f>
        <v>198.88</v>
      </c>
      <c r="AV6" s="36">
        <f t="shared" si="6"/>
        <v>237.61</v>
      </c>
      <c r="AW6" s="36">
        <f t="shared" si="6"/>
        <v>236.98</v>
      </c>
      <c r="AX6" s="36">
        <f t="shared" si="6"/>
        <v>334.16</v>
      </c>
      <c r="AY6" s="36">
        <f t="shared" si="6"/>
        <v>335.95</v>
      </c>
      <c r="AZ6" s="36">
        <f t="shared" si="6"/>
        <v>346.59</v>
      </c>
      <c r="BA6" s="36">
        <f t="shared" si="6"/>
        <v>357.82</v>
      </c>
      <c r="BB6" s="36">
        <f t="shared" si="6"/>
        <v>355.5</v>
      </c>
      <c r="BC6" s="36">
        <f t="shared" si="6"/>
        <v>349.83</v>
      </c>
      <c r="BD6" s="35" t="str">
        <f>IF(BD7="","",IF(BD7="-","【-】","【"&amp;SUBSTITUTE(TEXT(BD7,"#,##0.00"),"-","△")&amp;"】"))</f>
        <v>【261.93】</v>
      </c>
      <c r="BE6" s="36">
        <f>IF(BE7="",NA(),BE7)</f>
        <v>130.96</v>
      </c>
      <c r="BF6" s="36">
        <f t="shared" ref="BF6:BN6" si="7">IF(BF7="",NA(),BF7)</f>
        <v>127.07</v>
      </c>
      <c r="BG6" s="36">
        <f t="shared" si="7"/>
        <v>131.4</v>
      </c>
      <c r="BH6" s="36">
        <f t="shared" si="7"/>
        <v>130.58000000000001</v>
      </c>
      <c r="BI6" s="36">
        <f t="shared" si="7"/>
        <v>131.34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108.71</v>
      </c>
      <c r="BQ6" s="36">
        <f t="shared" ref="BQ6:BY6" si="8">IF(BQ7="",NA(),BQ7)</f>
        <v>108.48</v>
      </c>
      <c r="BR6" s="36">
        <f t="shared" si="8"/>
        <v>111.73</v>
      </c>
      <c r="BS6" s="36">
        <f t="shared" si="8"/>
        <v>110.53</v>
      </c>
      <c r="BT6" s="36">
        <f t="shared" si="8"/>
        <v>110.59</v>
      </c>
      <c r="BU6" s="36">
        <f t="shared" si="8"/>
        <v>105.21</v>
      </c>
      <c r="BV6" s="36">
        <f t="shared" si="8"/>
        <v>105.71</v>
      </c>
      <c r="BW6" s="36">
        <f t="shared" si="8"/>
        <v>106.01</v>
      </c>
      <c r="BX6" s="36">
        <f t="shared" si="8"/>
        <v>104.57</v>
      </c>
      <c r="BY6" s="36">
        <f t="shared" si="8"/>
        <v>103.54</v>
      </c>
      <c r="BZ6" s="35" t="str">
        <f>IF(BZ7="","",IF(BZ7="-","【-】","【"&amp;SUBSTITUTE(TEXT(BZ7,"#,##0.00"),"-","△")&amp;"】"))</f>
        <v>【103.91】</v>
      </c>
      <c r="CA6" s="36">
        <f>IF(CA7="",NA(),CA7)</f>
        <v>224.22</v>
      </c>
      <c r="CB6" s="36">
        <f t="shared" ref="CB6:CJ6" si="9">IF(CB7="",NA(),CB7)</f>
        <v>224.5</v>
      </c>
      <c r="CC6" s="36">
        <f t="shared" si="9"/>
        <v>218.54</v>
      </c>
      <c r="CD6" s="36">
        <f t="shared" si="9"/>
        <v>221.09</v>
      </c>
      <c r="CE6" s="36">
        <f t="shared" si="9"/>
        <v>221.53</v>
      </c>
      <c r="CF6" s="36">
        <f t="shared" si="9"/>
        <v>162.59</v>
      </c>
      <c r="CG6" s="36">
        <f t="shared" si="9"/>
        <v>162.15</v>
      </c>
      <c r="CH6" s="36">
        <f t="shared" si="9"/>
        <v>162.24</v>
      </c>
      <c r="CI6" s="36">
        <f t="shared" si="9"/>
        <v>165.47</v>
      </c>
      <c r="CJ6" s="36">
        <f t="shared" si="9"/>
        <v>167.46</v>
      </c>
      <c r="CK6" s="35" t="str">
        <f>IF(CK7="","",IF(CK7="-","【-】","【"&amp;SUBSTITUTE(TEXT(CK7,"#,##0.00"),"-","△")&amp;"】"))</f>
        <v>【167.11】</v>
      </c>
      <c r="CL6" s="36">
        <f>IF(CL7="",NA(),CL7)</f>
        <v>51.32</v>
      </c>
      <c r="CM6" s="36">
        <f t="shared" ref="CM6:CU6" si="10">IF(CM7="",NA(),CM7)</f>
        <v>50.94</v>
      </c>
      <c r="CN6" s="36">
        <f t="shared" si="10"/>
        <v>50.74</v>
      </c>
      <c r="CO6" s="36">
        <f t="shared" si="10"/>
        <v>50.1</v>
      </c>
      <c r="CP6" s="36">
        <f t="shared" si="10"/>
        <v>49.58</v>
      </c>
      <c r="CQ6" s="36">
        <f t="shared" si="10"/>
        <v>59.17</v>
      </c>
      <c r="CR6" s="36">
        <f t="shared" si="10"/>
        <v>59.34</v>
      </c>
      <c r="CS6" s="36">
        <f t="shared" si="10"/>
        <v>59.11</v>
      </c>
      <c r="CT6" s="36">
        <f t="shared" si="10"/>
        <v>59.74</v>
      </c>
      <c r="CU6" s="36">
        <f t="shared" si="10"/>
        <v>59.46</v>
      </c>
      <c r="CV6" s="35" t="str">
        <f>IF(CV7="","",IF(CV7="-","【-】","【"&amp;SUBSTITUTE(TEXT(CV7,"#,##0.00"),"-","△")&amp;"】"))</f>
        <v>【60.27】</v>
      </c>
      <c r="CW6" s="36">
        <f>IF(CW7="",NA(),CW7)</f>
        <v>92.42</v>
      </c>
      <c r="CX6" s="36">
        <f t="shared" ref="CX6:DF6" si="11">IF(CX7="",NA(),CX7)</f>
        <v>92.06</v>
      </c>
      <c r="CY6" s="36">
        <f t="shared" si="11"/>
        <v>92.48</v>
      </c>
      <c r="CZ6" s="36">
        <f t="shared" si="11"/>
        <v>92.71</v>
      </c>
      <c r="DA6" s="36">
        <f t="shared" si="11"/>
        <v>92.2</v>
      </c>
      <c r="DB6" s="36">
        <f t="shared" si="11"/>
        <v>87.6</v>
      </c>
      <c r="DC6" s="36">
        <f t="shared" si="11"/>
        <v>87.74</v>
      </c>
      <c r="DD6" s="36">
        <f t="shared" si="11"/>
        <v>87.91</v>
      </c>
      <c r="DE6" s="36">
        <f t="shared" si="11"/>
        <v>87.28</v>
      </c>
      <c r="DF6" s="36">
        <f t="shared" si="11"/>
        <v>87.41</v>
      </c>
      <c r="DG6" s="35" t="str">
        <f>IF(DG7="","",IF(DG7="-","【-】","【"&amp;SUBSTITUTE(TEXT(DG7,"#,##0.00"),"-","△")&amp;"】"))</f>
        <v>【89.92】</v>
      </c>
      <c r="DH6" s="36">
        <f>IF(DH7="",NA(),DH7)</f>
        <v>40.6</v>
      </c>
      <c r="DI6" s="36">
        <f t="shared" ref="DI6:DQ6" si="12">IF(DI7="",NA(),DI7)</f>
        <v>40.28</v>
      </c>
      <c r="DJ6" s="36">
        <f t="shared" si="12"/>
        <v>40.380000000000003</v>
      </c>
      <c r="DK6" s="36">
        <f t="shared" si="12"/>
        <v>41.01</v>
      </c>
      <c r="DL6" s="36">
        <f t="shared" si="12"/>
        <v>41.85</v>
      </c>
      <c r="DM6" s="36">
        <f t="shared" si="12"/>
        <v>45.25</v>
      </c>
      <c r="DN6" s="36">
        <f t="shared" si="12"/>
        <v>46.27</v>
      </c>
      <c r="DO6" s="36">
        <f t="shared" si="12"/>
        <v>46.88</v>
      </c>
      <c r="DP6" s="36">
        <f t="shared" si="12"/>
        <v>46.94</v>
      </c>
      <c r="DQ6" s="36">
        <f t="shared" si="12"/>
        <v>47.62</v>
      </c>
      <c r="DR6" s="35" t="str">
        <f>IF(DR7="","",IF(DR7="-","【-】","【"&amp;SUBSTITUTE(TEXT(DR7,"#,##0.00"),"-","△")&amp;"】"))</f>
        <v>【48.85】</v>
      </c>
      <c r="DS6" s="36">
        <f>IF(DS7="",NA(),DS7)</f>
        <v>1.26</v>
      </c>
      <c r="DT6" s="36">
        <f t="shared" ref="DT6:EB6" si="13">IF(DT7="",NA(),DT7)</f>
        <v>18.53</v>
      </c>
      <c r="DU6" s="36">
        <f t="shared" si="13"/>
        <v>17.39</v>
      </c>
      <c r="DV6" s="36">
        <f t="shared" si="13"/>
        <v>18.55</v>
      </c>
      <c r="DW6" s="36">
        <f t="shared" si="13"/>
        <v>18.45</v>
      </c>
      <c r="DX6" s="36">
        <f t="shared" si="13"/>
        <v>10.71</v>
      </c>
      <c r="DY6" s="36">
        <f t="shared" si="13"/>
        <v>10.93</v>
      </c>
      <c r="DZ6" s="36">
        <f t="shared" si="13"/>
        <v>13.39</v>
      </c>
      <c r="EA6" s="36">
        <f t="shared" si="13"/>
        <v>14.48</v>
      </c>
      <c r="EB6" s="36">
        <f t="shared" si="13"/>
        <v>16.27</v>
      </c>
      <c r="EC6" s="35" t="str">
        <f>IF(EC7="","",IF(EC7="-","【-】","【"&amp;SUBSTITUTE(TEXT(EC7,"#,##0.00"),"-","△")&amp;"】"))</f>
        <v>【17.80】</v>
      </c>
      <c r="ED6" s="36">
        <f>IF(ED7="",NA(),ED7)</f>
        <v>0.64</v>
      </c>
      <c r="EE6" s="36">
        <f t="shared" ref="EE6:EM6" si="14">IF(EE7="",NA(),EE7)</f>
        <v>1.96</v>
      </c>
      <c r="EF6" s="36">
        <f t="shared" si="14"/>
        <v>2.0299999999999998</v>
      </c>
      <c r="EG6" s="36">
        <f t="shared" si="14"/>
        <v>1.73</v>
      </c>
      <c r="EH6" s="36">
        <f t="shared" si="14"/>
        <v>1.78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292028</v>
      </c>
      <c r="D7" s="38">
        <v>46</v>
      </c>
      <c r="E7" s="38">
        <v>1</v>
      </c>
      <c r="F7" s="38">
        <v>0</v>
      </c>
      <c r="G7" s="38">
        <v>1</v>
      </c>
      <c r="H7" s="38" t="s">
        <v>93</v>
      </c>
      <c r="I7" s="38" t="s">
        <v>94</v>
      </c>
      <c r="J7" s="38" t="s">
        <v>95</v>
      </c>
      <c r="K7" s="38" t="s">
        <v>96</v>
      </c>
      <c r="L7" s="38" t="s">
        <v>97</v>
      </c>
      <c r="M7" s="38" t="s">
        <v>98</v>
      </c>
      <c r="N7" s="39" t="s">
        <v>99</v>
      </c>
      <c r="O7" s="39">
        <v>71.459999999999994</v>
      </c>
      <c r="P7" s="39">
        <v>100</v>
      </c>
      <c r="Q7" s="39">
        <v>4363</v>
      </c>
      <c r="R7" s="39">
        <v>65205</v>
      </c>
      <c r="S7" s="39">
        <v>16.48</v>
      </c>
      <c r="T7" s="39">
        <v>3956.61</v>
      </c>
      <c r="U7" s="39">
        <v>64966</v>
      </c>
      <c r="V7" s="39">
        <v>16.489999999999998</v>
      </c>
      <c r="W7" s="39">
        <v>3939.72</v>
      </c>
      <c r="X7" s="39">
        <v>112</v>
      </c>
      <c r="Y7" s="39">
        <v>112.5</v>
      </c>
      <c r="Z7" s="39">
        <v>116.57</v>
      </c>
      <c r="AA7" s="39">
        <v>115.28</v>
      </c>
      <c r="AB7" s="39">
        <v>115.4</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202.67</v>
      </c>
      <c r="AU7" s="39">
        <v>198.88</v>
      </c>
      <c r="AV7" s="39">
        <v>237.61</v>
      </c>
      <c r="AW7" s="39">
        <v>236.98</v>
      </c>
      <c r="AX7" s="39">
        <v>334.16</v>
      </c>
      <c r="AY7" s="39">
        <v>335.95</v>
      </c>
      <c r="AZ7" s="39">
        <v>346.59</v>
      </c>
      <c r="BA7" s="39">
        <v>357.82</v>
      </c>
      <c r="BB7" s="39">
        <v>355.5</v>
      </c>
      <c r="BC7" s="39">
        <v>349.83</v>
      </c>
      <c r="BD7" s="39">
        <v>261.93</v>
      </c>
      <c r="BE7" s="39">
        <v>130.96</v>
      </c>
      <c r="BF7" s="39">
        <v>127.07</v>
      </c>
      <c r="BG7" s="39">
        <v>131.4</v>
      </c>
      <c r="BH7" s="39">
        <v>130.58000000000001</v>
      </c>
      <c r="BI7" s="39">
        <v>131.34</v>
      </c>
      <c r="BJ7" s="39">
        <v>319.82</v>
      </c>
      <c r="BK7" s="39">
        <v>312.02999999999997</v>
      </c>
      <c r="BL7" s="39">
        <v>307.45999999999998</v>
      </c>
      <c r="BM7" s="39">
        <v>312.58</v>
      </c>
      <c r="BN7" s="39">
        <v>314.87</v>
      </c>
      <c r="BO7" s="39">
        <v>270.45999999999998</v>
      </c>
      <c r="BP7" s="39">
        <v>108.71</v>
      </c>
      <c r="BQ7" s="39">
        <v>108.48</v>
      </c>
      <c r="BR7" s="39">
        <v>111.73</v>
      </c>
      <c r="BS7" s="39">
        <v>110.53</v>
      </c>
      <c r="BT7" s="39">
        <v>110.59</v>
      </c>
      <c r="BU7" s="39">
        <v>105.21</v>
      </c>
      <c r="BV7" s="39">
        <v>105.71</v>
      </c>
      <c r="BW7" s="39">
        <v>106.01</v>
      </c>
      <c r="BX7" s="39">
        <v>104.57</v>
      </c>
      <c r="BY7" s="39">
        <v>103.54</v>
      </c>
      <c r="BZ7" s="39">
        <v>103.91</v>
      </c>
      <c r="CA7" s="39">
        <v>224.22</v>
      </c>
      <c r="CB7" s="39">
        <v>224.5</v>
      </c>
      <c r="CC7" s="39">
        <v>218.54</v>
      </c>
      <c r="CD7" s="39">
        <v>221.09</v>
      </c>
      <c r="CE7" s="39">
        <v>221.53</v>
      </c>
      <c r="CF7" s="39">
        <v>162.59</v>
      </c>
      <c r="CG7" s="39">
        <v>162.15</v>
      </c>
      <c r="CH7" s="39">
        <v>162.24</v>
      </c>
      <c r="CI7" s="39">
        <v>165.47</v>
      </c>
      <c r="CJ7" s="39">
        <v>167.46</v>
      </c>
      <c r="CK7" s="39">
        <v>167.11</v>
      </c>
      <c r="CL7" s="39">
        <v>51.32</v>
      </c>
      <c r="CM7" s="39">
        <v>50.94</v>
      </c>
      <c r="CN7" s="39">
        <v>50.74</v>
      </c>
      <c r="CO7" s="39">
        <v>50.1</v>
      </c>
      <c r="CP7" s="39">
        <v>49.58</v>
      </c>
      <c r="CQ7" s="39">
        <v>59.17</v>
      </c>
      <c r="CR7" s="39">
        <v>59.34</v>
      </c>
      <c r="CS7" s="39">
        <v>59.11</v>
      </c>
      <c r="CT7" s="39">
        <v>59.74</v>
      </c>
      <c r="CU7" s="39">
        <v>59.46</v>
      </c>
      <c r="CV7" s="39">
        <v>60.27</v>
      </c>
      <c r="CW7" s="39">
        <v>92.42</v>
      </c>
      <c r="CX7" s="39">
        <v>92.06</v>
      </c>
      <c r="CY7" s="39">
        <v>92.48</v>
      </c>
      <c r="CZ7" s="39">
        <v>92.71</v>
      </c>
      <c r="DA7" s="39">
        <v>92.2</v>
      </c>
      <c r="DB7" s="39">
        <v>87.6</v>
      </c>
      <c r="DC7" s="39">
        <v>87.74</v>
      </c>
      <c r="DD7" s="39">
        <v>87.91</v>
      </c>
      <c r="DE7" s="39">
        <v>87.28</v>
      </c>
      <c r="DF7" s="39">
        <v>87.41</v>
      </c>
      <c r="DG7" s="39">
        <v>89.92</v>
      </c>
      <c r="DH7" s="39">
        <v>40.6</v>
      </c>
      <c r="DI7" s="39">
        <v>40.28</v>
      </c>
      <c r="DJ7" s="39">
        <v>40.380000000000003</v>
      </c>
      <c r="DK7" s="39">
        <v>41.01</v>
      </c>
      <c r="DL7" s="39">
        <v>41.85</v>
      </c>
      <c r="DM7" s="39">
        <v>45.25</v>
      </c>
      <c r="DN7" s="39">
        <v>46.27</v>
      </c>
      <c r="DO7" s="39">
        <v>46.88</v>
      </c>
      <c r="DP7" s="39">
        <v>46.94</v>
      </c>
      <c r="DQ7" s="39">
        <v>47.62</v>
      </c>
      <c r="DR7" s="39">
        <v>48.85</v>
      </c>
      <c r="DS7" s="39">
        <v>1.26</v>
      </c>
      <c r="DT7" s="39">
        <v>18.53</v>
      </c>
      <c r="DU7" s="39">
        <v>17.39</v>
      </c>
      <c r="DV7" s="39">
        <v>18.55</v>
      </c>
      <c r="DW7" s="39">
        <v>18.45</v>
      </c>
      <c r="DX7" s="39">
        <v>10.71</v>
      </c>
      <c r="DY7" s="39">
        <v>10.93</v>
      </c>
      <c r="DZ7" s="39">
        <v>13.39</v>
      </c>
      <c r="EA7" s="39">
        <v>14.48</v>
      </c>
      <c r="EB7" s="39">
        <v>16.27</v>
      </c>
      <c r="EC7" s="39">
        <v>17.8</v>
      </c>
      <c r="ED7" s="39">
        <v>0.64</v>
      </c>
      <c r="EE7" s="39">
        <v>1.96</v>
      </c>
      <c r="EF7" s="39">
        <v>2.0299999999999998</v>
      </c>
      <c r="EG7" s="39">
        <v>1.73</v>
      </c>
      <c r="EH7" s="39">
        <v>1.78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水道局総務課</cp:lastModifiedBy>
  <cp:lastPrinted>2020-01-15T06:43:23Z</cp:lastPrinted>
  <dcterms:created xsi:type="dcterms:W3CDTF">2019-12-05T04:22:37Z</dcterms:created>
  <dcterms:modified xsi:type="dcterms:W3CDTF">2020-06-15T02:41:11Z</dcterms:modified>
  <cp:category/>
</cp:coreProperties>
</file>